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\Downloads\"/>
    </mc:Choice>
  </mc:AlternateContent>
  <bookViews>
    <workbookView xWindow="0" yWindow="0" windowWidth="28800" windowHeight="12435" activeTab="1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52511"/>
  <extLst>
    <ext uri="GoogleSheetsCustomDataVersion1">
      <go:sheetsCustomData xmlns:go="http://customooxmlschemas.google.com/" r:id="rId8" roundtripDataSignature="AMtx7mhRYCLimphyOlyJk27x/S1qezJ0Nw=="/>
    </ext>
  </extLst>
</workbook>
</file>

<file path=xl/calcChain.xml><?xml version="1.0" encoding="utf-8"?>
<calcChain xmlns="http://schemas.openxmlformats.org/spreadsheetml/2006/main">
  <c r="G42" i="2" l="1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84" i="1"/>
  <c r="A59" i="1"/>
  <c r="A15" i="1"/>
  <c r="G21" i="3"/>
  <c r="G20" i="3"/>
  <c r="G19" i="3"/>
  <c r="G18" i="3"/>
  <c r="G30" i="2"/>
  <c r="G29" i="2"/>
  <c r="G28" i="2"/>
  <c r="G27" i="2"/>
  <c r="G26" i="2"/>
  <c r="G25" i="2"/>
  <c r="A21" i="2"/>
  <c r="A19" i="2"/>
  <c r="A16" i="2"/>
  <c r="A13" i="2"/>
  <c r="G97" i="1"/>
  <c r="G96" i="1"/>
  <c r="G95" i="1"/>
  <c r="G81" i="1"/>
  <c r="G82" i="1"/>
  <c r="A57" i="1"/>
  <c r="A54" i="1"/>
  <c r="A39" i="1"/>
  <c r="G88" i="1" l="1"/>
  <c r="G83" i="1"/>
  <c r="G71" i="1"/>
  <c r="G77" i="1"/>
  <c r="G72" i="1"/>
  <c r="G78" i="1"/>
  <c r="G85" i="1"/>
  <c r="G73" i="1"/>
  <c r="G79" i="1"/>
  <c r="G86" i="1"/>
  <c r="G74" i="1"/>
  <c r="G80" i="1"/>
  <c r="G87" i="1"/>
  <c r="G75" i="1"/>
  <c r="G69" i="1"/>
  <c r="G76" i="1"/>
</calcChain>
</file>

<file path=xl/sharedStrings.xml><?xml version="1.0" encoding="utf-8"?>
<sst xmlns="http://schemas.openxmlformats.org/spreadsheetml/2006/main" count="450" uniqueCount="187">
  <si>
    <t>ПРОЕКТ</t>
  </si>
  <si>
    <t>Основная информация о конкурсной площадке:</t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</si>
  <si>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</si>
  <si>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t xml:space="preserve">Количество конкурсантов (команд): </t>
  </si>
  <si>
    <t>Количество рабочих мест: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</si>
  <si>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</si>
  <si>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</si>
  <si>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</si>
  <si>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</si>
  <si>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</si>
  <si>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</si>
  <si>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</si>
  <si>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</si>
  <si>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</si>
  <si>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</si>
  <si>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</si>
  <si>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</si>
  <si>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</si>
  <si>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</si>
  <si>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</si>
  <si>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 IT</t>
  </si>
  <si>
    <t>шт</t>
  </si>
  <si>
    <t>Аудиосистема</t>
  </si>
  <si>
    <t>Пилот, 6 розеток</t>
  </si>
  <si>
    <t>Длинна не менее 5 метров</t>
  </si>
  <si>
    <t>Офисный стол</t>
  </si>
  <si>
    <t>(ШхГ) 1400*600 мм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</si>
  <si>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</si>
  <si>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</si>
  <si>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</si>
  <si>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</si>
  <si>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</si>
  <si>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>Интернет : не требуется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</si>
  <si>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</si>
  <si>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</si>
  <si>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</si>
  <si>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</si>
  <si>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</si>
  <si>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Вешалка</t>
  </si>
  <si>
    <t>Крючков по колличеству участников</t>
  </si>
  <si>
    <t>Стол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</si>
  <si>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</si>
  <si>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</si>
  <si>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</si>
  <si>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</si>
  <si>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</si>
  <si>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</si>
  <si>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Компьютер</t>
  </si>
  <si>
    <t>Монитор</t>
  </si>
  <si>
    <t>Компьютерная мышь</t>
  </si>
  <si>
    <t>Клавиатура</t>
  </si>
  <si>
    <t>Расходные материалы</t>
  </si>
  <si>
    <t>ИБП</t>
  </si>
  <si>
    <t>Программное обеспечение</t>
  </si>
  <si>
    <t>На колесиках, с подлокотниками</t>
  </si>
  <si>
    <t>Охрана труда и техника безопасности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</si>
  <si>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</si>
  <si>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</si>
  <si>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</si>
  <si>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</si>
  <si>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</si>
  <si>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</si>
  <si>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</si>
  <si>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</si>
  <si>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</si>
  <si>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Подключение  компьютеров проводному сети, без доступа к интернету       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</si>
  <si>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</si>
  <si>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</si>
  <si>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</si>
  <si>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Монитор 23''</t>
  </si>
  <si>
    <t>Кронштейн для 2 мониторов</t>
  </si>
  <si>
    <t>Стол компьютерный</t>
  </si>
  <si>
    <t>Кресло компьютерное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</si>
  <si>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</si>
  <si>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</si>
  <si>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упаковка</t>
  </si>
  <si>
    <t>Скрепки канцелярские</t>
  </si>
  <si>
    <t>Папка со скоросшивателем</t>
  </si>
  <si>
    <t>Файлы А4</t>
  </si>
  <si>
    <t>Флешка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</si>
  <si>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</si>
  <si>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</si>
  <si>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</si>
  <si>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</si>
  <si>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</si>
  <si>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</si>
  <si>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</si>
  <si>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t>Офисный пакет</t>
  </si>
  <si>
    <t xml:space="preserve">Pencil 3.1.1 </t>
  </si>
  <si>
    <t>Logitech B100, USB</t>
  </si>
  <si>
    <t>Logitech K120, USB</t>
  </si>
  <si>
    <t>Программное обеспечение PHPStorm</t>
  </si>
  <si>
    <t>Программное обеспечение PyCharm</t>
  </si>
  <si>
    <t>Программное обеспечение Notepad ++</t>
  </si>
  <si>
    <t>Программное обеспечение Web Browser - Firefox Developer Edition</t>
  </si>
  <si>
    <t>Программное обеспечение Web Browser - Chrome</t>
  </si>
  <si>
    <t>Программное обеспечение GIMP</t>
  </si>
  <si>
    <t>Программное обеспечение Zeal (CSS, HTML ,PHP, JavaScript, JQuery, JQuery UI, MySQL, Yii, Laravel, Python 2, Python 3, WordPress,  Angular, Angular JS, VueJS, NodeJs, Apache HTTP Server, Django, Emmet, React, TypeScript)</t>
  </si>
  <si>
    <t>Программное обеспечение Visual Studio Code</t>
  </si>
  <si>
    <t>Программное обеспечение AtomEditor</t>
  </si>
  <si>
    <t>Программное обеспечение WebStorm</t>
  </si>
  <si>
    <t>Программное обеспечение Python</t>
  </si>
  <si>
    <t>Программное обеспечение FileZilla 3</t>
  </si>
  <si>
    <t>Программное обеспечение VMWare Player</t>
  </si>
  <si>
    <t>Программное обеспечение PuTTY</t>
  </si>
  <si>
    <t>Программное обеспечение Firefox Developer Edition</t>
  </si>
  <si>
    <t>Программное обеспечение Google Chrome</t>
  </si>
  <si>
    <t>Программное обеспечение Postman</t>
  </si>
  <si>
    <t>Программное обеспечение Node JS</t>
  </si>
  <si>
    <t>Программное обеспечение GIMP 2</t>
  </si>
  <si>
    <t>Программное обеспечение Pencil 3</t>
  </si>
  <si>
    <t>Программное обеспечение Inkscape</t>
  </si>
  <si>
    <t>Программное обеспечение PyCharm Professional</t>
  </si>
  <si>
    <t>Программное обеспечение Notepad++ 7</t>
  </si>
  <si>
    <t>Программное обеспечение Sublime Text 4</t>
  </si>
  <si>
    <t>Программное обеспечение PHPShtorm</t>
  </si>
  <si>
    <t>Программное обеспечение Atom Editor</t>
  </si>
  <si>
    <t>Плагины : Emmet (Notepad++, Sublime Text, Atom) Visual Studio Code: Prettier - Code formatter или аналог
 PHP Namespace Resolver или аналог
 PHP IntelliSense или аналог
 PHP Intelephense или аналог
 IntelliSense for CSS class names in HTML или аналог
 CSS Formatter или аналог</t>
  </si>
  <si>
    <t>офисная для бумаг</t>
  </si>
  <si>
    <t>на колесиках, со спинкой</t>
  </si>
  <si>
    <t>Металлические ножки, мягкое основание</t>
  </si>
  <si>
    <t>Бумага</t>
  </si>
  <si>
    <t>А4</t>
  </si>
  <si>
    <t>синяя</t>
  </si>
  <si>
    <t>пачка 100 шт</t>
  </si>
  <si>
    <t>Ручка</t>
  </si>
  <si>
    <t>Субъект Российской Федерации: Пензенская область</t>
  </si>
  <si>
    <t>Базовая организация расположения конкурсной площадки: ГАПОУ Пензенский колледж информационных и промышленных технологий (ИТ-колледж)</t>
  </si>
  <si>
    <t>Адрес базовой организации: г. Пенза, ул. Пушкина, 137</t>
  </si>
  <si>
    <t>Технический эксперт: Герасимов Андрей Сергеевич, +7 952 196 8636, andrey.gerasimov2506@gmail.com</t>
  </si>
  <si>
    <t>Даты проведения: 19.03.2024-23.03.2024</t>
  </si>
  <si>
    <t xml:space="preserve">Электричество: 21 подключения к сети  по 220 Вольт        </t>
  </si>
  <si>
    <t>Покрытие пола: ламинат  на всю зону</t>
  </si>
  <si>
    <t>Core i7-8700, 16GB ОЗУ, 1 TB SSD</t>
  </si>
  <si>
    <t>LED монитор, C24F390FHI</t>
  </si>
  <si>
    <t>2 колонки</t>
  </si>
  <si>
    <t>Стол угловой, 1500*1500*750</t>
  </si>
  <si>
    <t>Windows 10 Server, 32 GB ОЗУ, 2TB HDD</t>
  </si>
  <si>
    <t>Стол письменный, 1200*800*750</t>
  </si>
  <si>
    <t>Сервер DEPO</t>
  </si>
  <si>
    <t>650Вт/ч</t>
  </si>
  <si>
    <t>Экран для проектора</t>
  </si>
  <si>
    <t>Cactus</t>
  </si>
  <si>
    <t>Проектор ASER</t>
  </si>
  <si>
    <t>Разрешение 1280x720</t>
  </si>
  <si>
    <t xml:space="preserve">МФУ </t>
  </si>
  <si>
    <t>А4, лазерное</t>
  </si>
  <si>
    <t>USB</t>
  </si>
  <si>
    <t>Операционная система Windows</t>
  </si>
  <si>
    <t xml:space="preserve">Windows 10 </t>
  </si>
  <si>
    <t>деревянный</t>
  </si>
  <si>
    <t>Windows 10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</si>
  <si>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 Пензенской области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</t>
    </r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</si>
  <si>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эатп) Пензенской области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</t>
    </r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</si>
  <si>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эатп) Пензенской обасти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</t>
    </r>
  </si>
  <si>
    <t>Core i5, 8GB ОЗУ, 1 ТВ SSD</t>
  </si>
  <si>
    <t>23 дюйма</t>
  </si>
  <si>
    <t>32GB</t>
  </si>
  <si>
    <t xml:space="preserve">цветные </t>
  </si>
  <si>
    <t>Корона</t>
  </si>
  <si>
    <t>Samsung  C24F390FH, 24"</t>
  </si>
  <si>
    <t>CPU: Intel Core i5-8400 3GHz
RAM: 8GB
SSD: 256 GB
HDD: 1TB
Ethernet: 1Gbps                 GPU: GTX730: 2 Gb</t>
  </si>
  <si>
    <t>APC: UPC-650</t>
  </si>
  <si>
    <t>FileZilla 3.66.1</t>
  </si>
  <si>
    <t>VMWare Player 17</t>
  </si>
  <si>
    <t>Putty 0.88</t>
  </si>
  <si>
    <t>Zeal 0.7.0</t>
  </si>
  <si>
    <t>Postman 10.21</t>
  </si>
  <si>
    <t>Node JS 20.11.1</t>
  </si>
  <si>
    <t>Gimp 2.10.36</t>
  </si>
  <si>
    <t>Inkscape 1.3.2</t>
  </si>
  <si>
    <t>PyCharm 2023.3.3</t>
  </si>
  <si>
    <t>Notepad++ 8.6.4</t>
  </si>
  <si>
    <t>Sublime 4 4169</t>
  </si>
  <si>
    <t>PhpStorm 2023.3</t>
  </si>
  <si>
    <t>Visual Studio Code 1.86</t>
  </si>
  <si>
    <t>AtomEditor 1.63</t>
  </si>
  <si>
    <t>WebStorm 2023.3.4</t>
  </si>
  <si>
    <t>Firefox Developer Edition 124.0b4</t>
  </si>
  <si>
    <t>Microsoft Office</t>
  </si>
  <si>
    <t>Главный эксперт: Судовчихина Анастасия Викторвона, 89870778098, sudovchihina@yandex.ru</t>
  </si>
  <si>
    <t>Python 3.12.4</t>
  </si>
  <si>
    <t xml:space="preserve">Chrome Version 122.0.6261.70 </t>
  </si>
  <si>
    <t xml:space="preserve"> Chrome Version 122.0.6261.70 </t>
  </si>
  <si>
    <t>Программное обеспечение WordPress</t>
  </si>
  <si>
    <t>WordPress 6.4.3</t>
  </si>
  <si>
    <t>Главный эксперт: Бачурина Татьяна Александровна, +79042664892, bta1604@mail.ru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</si>
</sst>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&quot;Times New Roman&quot;"/>
    </font>
    <font>
      <sz val="16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/>
    <xf numFmtId="0" fontId="9" fillId="0" borderId="18" xfId="0" applyFont="1" applyBorder="1"/>
    <xf numFmtId="0" fontId="9" fillId="0" borderId="18" xfId="0" applyFont="1" applyBorder="1" applyAlignment="1">
      <alignment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wrapText="1"/>
    </xf>
    <xf numFmtId="0" fontId="9" fillId="5" borderId="18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/>
    </xf>
    <xf numFmtId="0" fontId="7" fillId="0" borderId="21" xfId="0" applyFont="1" applyBorder="1"/>
    <xf numFmtId="0" fontId="7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wrapText="1"/>
    </xf>
    <xf numFmtId="0" fontId="14" fillId="0" borderId="18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left"/>
    </xf>
    <xf numFmtId="0" fontId="9" fillId="7" borderId="27" xfId="0" applyFont="1" applyFill="1" applyBorder="1" applyAlignment="1">
      <alignment horizontal="left" wrapText="1"/>
    </xf>
    <xf numFmtId="0" fontId="9" fillId="7" borderId="27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wrapText="1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wrapText="1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0" fontId="8" fillId="0" borderId="13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14" xfId="0" applyFont="1" applyBorder="1"/>
    <xf numFmtId="0" fontId="8" fillId="0" borderId="7" xfId="0" applyFont="1" applyBorder="1" applyAlignment="1">
      <alignment horizontal="left" vertical="top" wrapText="1"/>
    </xf>
    <xf numFmtId="0" fontId="0" fillId="0" borderId="0" xfId="0"/>
    <xf numFmtId="0" fontId="3" fillId="0" borderId="8" xfId="0" applyFont="1" applyBorder="1"/>
    <xf numFmtId="0" fontId="8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10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0" xfId="0" applyFont="1" applyBorder="1"/>
    <xf numFmtId="0" fontId="6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2" fillId="3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5" fillId="0" borderId="12" xfId="0" applyFont="1" applyBorder="1" applyAlignment="1">
      <alignment horizontal="left" vertical="top" wrapText="1"/>
    </xf>
    <xf numFmtId="0" fontId="2" fillId="6" borderId="13" xfId="0" applyFont="1" applyFill="1" applyBorder="1" applyAlignment="1">
      <alignment horizontal="center"/>
    </xf>
    <xf numFmtId="0" fontId="3" fillId="0" borderId="22" xfId="0" applyFont="1" applyBorder="1"/>
    <xf numFmtId="0" fontId="2" fillId="4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2" fillId="3" borderId="13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opLeftCell="A79" zoomScale="85" zoomScaleNormal="85" workbookViewId="0">
      <selection activeCell="B74" sqref="B74:C7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53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1"/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2" t="s">
        <v>154</v>
      </c>
      <c r="B2" s="64"/>
      <c r="C2" s="64"/>
      <c r="D2" s="64"/>
      <c r="E2" s="64"/>
      <c r="F2" s="64"/>
      <c r="G2" s="64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74" t="s">
        <v>1</v>
      </c>
      <c r="B3" s="67"/>
      <c r="C3" s="67"/>
      <c r="D3" s="67"/>
      <c r="E3" s="67"/>
      <c r="F3" s="67"/>
      <c r="G3" s="67"/>
      <c r="H3" s="6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75" t="s">
        <v>126</v>
      </c>
      <c r="B4" s="56"/>
      <c r="C4" s="56"/>
      <c r="D4" s="56"/>
      <c r="E4" s="56"/>
      <c r="F4" s="56"/>
      <c r="G4" s="56"/>
      <c r="H4" s="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76" t="s">
        <v>127</v>
      </c>
      <c r="B5" s="56"/>
      <c r="C5" s="56"/>
      <c r="D5" s="56"/>
      <c r="E5" s="56"/>
      <c r="F5" s="56"/>
      <c r="G5" s="56"/>
      <c r="H5" s="5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6" t="s">
        <v>128</v>
      </c>
      <c r="B6" s="56"/>
      <c r="C6" s="56"/>
      <c r="D6" s="56"/>
      <c r="E6" s="56"/>
      <c r="F6" s="56"/>
      <c r="G6" s="56"/>
      <c r="H6" s="5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6" t="s">
        <v>180</v>
      </c>
      <c r="B7" s="56"/>
      <c r="C7" s="56"/>
      <c r="D7" s="56"/>
      <c r="E7" s="56"/>
      <c r="F7" s="56"/>
      <c r="G7" s="56"/>
      <c r="H7" s="5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6" t="s">
        <v>129</v>
      </c>
      <c r="B8" s="56"/>
      <c r="C8" s="56"/>
      <c r="D8" s="56"/>
      <c r="E8" s="56"/>
      <c r="F8" s="56"/>
      <c r="G8" s="56"/>
      <c r="H8" s="5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6" t="s">
        <v>2</v>
      </c>
      <c r="B9" s="56"/>
      <c r="C9" s="2">
        <v>8</v>
      </c>
      <c r="D9" s="2"/>
      <c r="E9" s="2"/>
      <c r="F9" s="2"/>
      <c r="G9" s="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77" t="s">
        <v>3</v>
      </c>
      <c r="B10" s="78"/>
      <c r="C10" s="4">
        <v>5</v>
      </c>
      <c r="D10" s="4"/>
      <c r="E10" s="4"/>
      <c r="F10" s="4"/>
      <c r="G10" s="4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79" t="s">
        <v>4</v>
      </c>
      <c r="B11" s="53"/>
      <c r="C11" s="6">
        <v>5</v>
      </c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79" t="s">
        <v>130</v>
      </c>
      <c r="B12" s="53"/>
      <c r="C12" s="53"/>
      <c r="D12" s="53"/>
      <c r="E12" s="53"/>
      <c r="F12" s="53"/>
      <c r="G12" s="53"/>
      <c r="H12" s="5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>
      <c r="A13" s="69" t="s">
        <v>5</v>
      </c>
      <c r="B13" s="53"/>
      <c r="C13" s="53"/>
      <c r="D13" s="53"/>
      <c r="E13" s="53"/>
      <c r="F13" s="53"/>
      <c r="G13" s="53"/>
      <c r="H13" s="5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66" t="s">
        <v>6</v>
      </c>
      <c r="B14" s="67"/>
      <c r="C14" s="67"/>
      <c r="D14" s="67"/>
      <c r="E14" s="67"/>
      <c r="F14" s="67"/>
      <c r="G14" s="67"/>
      <c r="H14" s="6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70" t="str">
        <f>"Площадь зоны: не менее "&amp;((C9+C10)*1)&amp;" кв.м."</f>
        <v>Площадь зоны: не менее 13 кв.м.</v>
      </c>
      <c r="B15" s="56"/>
      <c r="C15" s="56"/>
      <c r="D15" s="56"/>
      <c r="E15" s="56"/>
      <c r="F15" s="56"/>
      <c r="G15" s="56"/>
      <c r="H15" s="5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5" t="s">
        <v>7</v>
      </c>
      <c r="B16" s="56"/>
      <c r="C16" s="56"/>
      <c r="D16" s="56"/>
      <c r="E16" s="56"/>
      <c r="F16" s="56"/>
      <c r="G16" s="56"/>
      <c r="H16" s="5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70" t="s">
        <v>8</v>
      </c>
      <c r="B17" s="56"/>
      <c r="C17" s="56"/>
      <c r="D17" s="56"/>
      <c r="E17" s="56"/>
      <c r="F17" s="56"/>
      <c r="G17" s="56"/>
      <c r="H17" s="5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5" t="s">
        <v>131</v>
      </c>
      <c r="B18" s="56"/>
      <c r="C18" s="56"/>
      <c r="D18" s="56"/>
      <c r="E18" s="56"/>
      <c r="F18" s="56"/>
      <c r="G18" s="56"/>
      <c r="H18" s="5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5" t="s">
        <v>9</v>
      </c>
      <c r="B19" s="56"/>
      <c r="C19" s="56"/>
      <c r="D19" s="56"/>
      <c r="E19" s="56"/>
      <c r="F19" s="56"/>
      <c r="G19" s="56"/>
      <c r="H19" s="5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5" t="s">
        <v>132</v>
      </c>
      <c r="B20" s="56"/>
      <c r="C20" s="56"/>
      <c r="D20" s="56"/>
      <c r="E20" s="56"/>
      <c r="F20" s="56"/>
      <c r="G20" s="56"/>
      <c r="H20" s="5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55" t="s">
        <v>10</v>
      </c>
      <c r="B21" s="56"/>
      <c r="C21" s="56"/>
      <c r="D21" s="56"/>
      <c r="E21" s="56"/>
      <c r="F21" s="56"/>
      <c r="G21" s="56"/>
      <c r="H21" s="5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8" t="s">
        <v>11</v>
      </c>
      <c r="B22" s="59"/>
      <c r="C22" s="59"/>
      <c r="D22" s="59"/>
      <c r="E22" s="59"/>
      <c r="F22" s="59"/>
      <c r="G22" s="59"/>
      <c r="H22" s="6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5">
      <c r="A23" s="7" t="s">
        <v>12</v>
      </c>
      <c r="B23" s="38" t="s">
        <v>13</v>
      </c>
      <c r="C23" s="8" t="s">
        <v>14</v>
      </c>
      <c r="D23" s="7" t="s">
        <v>15</v>
      </c>
      <c r="E23" s="7" t="s">
        <v>16</v>
      </c>
      <c r="F23" s="7" t="s">
        <v>17</v>
      </c>
      <c r="G23" s="7" t="s">
        <v>18</v>
      </c>
      <c r="H23" s="7" t="s">
        <v>19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37">
        <v>1</v>
      </c>
      <c r="B24" s="39" t="s">
        <v>47</v>
      </c>
      <c r="C24" s="39" t="s">
        <v>133</v>
      </c>
      <c r="D24" s="41" t="s">
        <v>20</v>
      </c>
      <c r="E24" s="41">
        <v>1</v>
      </c>
      <c r="F24" s="41" t="s">
        <v>21</v>
      </c>
      <c r="G24" s="41">
        <v>1</v>
      </c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37">
        <v>2</v>
      </c>
      <c r="B25" s="40" t="s">
        <v>48</v>
      </c>
      <c r="C25" s="40" t="s">
        <v>134</v>
      </c>
      <c r="D25" s="42" t="s">
        <v>20</v>
      </c>
      <c r="E25" s="42">
        <v>1</v>
      </c>
      <c r="F25" s="42" t="s">
        <v>21</v>
      </c>
      <c r="G25" s="42">
        <v>1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37">
        <v>3</v>
      </c>
      <c r="B26" s="39" t="s">
        <v>22</v>
      </c>
      <c r="C26" s="39" t="s">
        <v>135</v>
      </c>
      <c r="D26" s="41" t="s">
        <v>20</v>
      </c>
      <c r="E26" s="41">
        <v>1</v>
      </c>
      <c r="F26" s="41" t="s">
        <v>21</v>
      </c>
      <c r="G26" s="41">
        <v>1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37">
        <v>4</v>
      </c>
      <c r="B27" s="40" t="s">
        <v>139</v>
      </c>
      <c r="C27" s="40" t="s">
        <v>137</v>
      </c>
      <c r="D27" s="42" t="s">
        <v>20</v>
      </c>
      <c r="E27" s="42">
        <v>1</v>
      </c>
      <c r="F27" s="42" t="s">
        <v>21</v>
      </c>
      <c r="G27" s="42">
        <v>1</v>
      </c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37">
        <v>5</v>
      </c>
      <c r="B28" s="40" t="s">
        <v>52</v>
      </c>
      <c r="C28" s="40" t="s">
        <v>140</v>
      </c>
      <c r="D28" s="42" t="s">
        <v>20</v>
      </c>
      <c r="E28" s="41">
        <v>1</v>
      </c>
      <c r="F28" s="41" t="s">
        <v>21</v>
      </c>
      <c r="G28" s="41">
        <v>1</v>
      </c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37">
        <v>6</v>
      </c>
      <c r="B29" s="40" t="s">
        <v>143</v>
      </c>
      <c r="C29" s="40" t="s">
        <v>144</v>
      </c>
      <c r="D29" s="42" t="s">
        <v>20</v>
      </c>
      <c r="E29" s="42">
        <v>1</v>
      </c>
      <c r="F29" s="42" t="s">
        <v>21</v>
      </c>
      <c r="G29" s="42">
        <v>1</v>
      </c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37">
        <v>7</v>
      </c>
      <c r="B30" s="40" t="s">
        <v>141</v>
      </c>
      <c r="C30" s="40" t="s">
        <v>142</v>
      </c>
      <c r="D30" s="42" t="s">
        <v>20</v>
      </c>
      <c r="E30" s="41">
        <v>1</v>
      </c>
      <c r="F30" s="41" t="s">
        <v>21</v>
      </c>
      <c r="G30" s="41">
        <v>1</v>
      </c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37">
        <v>8</v>
      </c>
      <c r="B31" s="40" t="s">
        <v>145</v>
      </c>
      <c r="C31" s="40" t="s">
        <v>146</v>
      </c>
      <c r="D31" s="42" t="s">
        <v>20</v>
      </c>
      <c r="E31" s="42">
        <v>1</v>
      </c>
      <c r="F31" s="42" t="s">
        <v>21</v>
      </c>
      <c r="G31" s="42">
        <v>1</v>
      </c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37">
        <v>9</v>
      </c>
      <c r="B32" s="39" t="s">
        <v>23</v>
      </c>
      <c r="C32" s="39" t="s">
        <v>24</v>
      </c>
      <c r="D32" s="41" t="s">
        <v>20</v>
      </c>
      <c r="E32" s="41">
        <v>2</v>
      </c>
      <c r="F32" s="41" t="s">
        <v>21</v>
      </c>
      <c r="G32" s="41">
        <v>2</v>
      </c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37">
        <v>10</v>
      </c>
      <c r="B33" s="40" t="s">
        <v>25</v>
      </c>
      <c r="C33" s="40" t="s">
        <v>138</v>
      </c>
      <c r="D33" s="42" t="s">
        <v>27</v>
      </c>
      <c r="E33" s="42">
        <v>8</v>
      </c>
      <c r="F33" s="42" t="s">
        <v>21</v>
      </c>
      <c r="G33" s="42">
        <v>8</v>
      </c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37">
        <v>11</v>
      </c>
      <c r="B34" s="39" t="s">
        <v>25</v>
      </c>
      <c r="C34" s="39" t="s">
        <v>136</v>
      </c>
      <c r="D34" s="41" t="s">
        <v>27</v>
      </c>
      <c r="E34" s="41">
        <v>1</v>
      </c>
      <c r="F34" s="41" t="s">
        <v>21</v>
      </c>
      <c r="G34" s="41">
        <v>1</v>
      </c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37">
        <v>12</v>
      </c>
      <c r="B35" s="40" t="s">
        <v>28</v>
      </c>
      <c r="C35" s="40" t="s">
        <v>120</v>
      </c>
      <c r="D35" s="42" t="s">
        <v>27</v>
      </c>
      <c r="E35" s="42">
        <v>1</v>
      </c>
      <c r="F35" s="42" t="s">
        <v>21</v>
      </c>
      <c r="G35" s="42">
        <v>16</v>
      </c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37">
        <v>13</v>
      </c>
      <c r="B36" s="39" t="s">
        <v>29</v>
      </c>
      <c r="C36" s="39" t="s">
        <v>118</v>
      </c>
      <c r="D36" s="41" t="s">
        <v>27</v>
      </c>
      <c r="E36" s="41">
        <v>1</v>
      </c>
      <c r="F36" s="41" t="s">
        <v>21</v>
      </c>
      <c r="G36" s="41">
        <v>1</v>
      </c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thickBot="1">
      <c r="A37" s="63" t="s">
        <v>30</v>
      </c>
      <c r="B37" s="64"/>
      <c r="C37" s="64"/>
      <c r="D37" s="64"/>
      <c r="E37" s="64"/>
      <c r="F37" s="64"/>
      <c r="G37" s="64"/>
      <c r="H37" s="6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66" t="s">
        <v>6</v>
      </c>
      <c r="B38" s="67"/>
      <c r="C38" s="67"/>
      <c r="D38" s="67"/>
      <c r="E38" s="67"/>
      <c r="F38" s="67"/>
      <c r="G38" s="67"/>
      <c r="H38" s="6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55" t="str">
        <f>"Площадь зоны: не менее "&amp;C10&amp;" кв.м."</f>
        <v>Площадь зоны: не менее 5 кв.м.</v>
      </c>
      <c r="B39" s="56"/>
      <c r="C39" s="56"/>
      <c r="D39" s="56"/>
      <c r="E39" s="56"/>
      <c r="F39" s="56"/>
      <c r="G39" s="56"/>
      <c r="H39" s="5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55" t="s">
        <v>31</v>
      </c>
      <c r="B40" s="56"/>
      <c r="C40" s="56"/>
      <c r="D40" s="56"/>
      <c r="E40" s="56"/>
      <c r="F40" s="56"/>
      <c r="G40" s="56"/>
      <c r="H40" s="5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55" t="s">
        <v>32</v>
      </c>
      <c r="B41" s="56"/>
      <c r="C41" s="56"/>
      <c r="D41" s="56"/>
      <c r="E41" s="56"/>
      <c r="F41" s="56"/>
      <c r="G41" s="56"/>
      <c r="H41" s="5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55" t="s">
        <v>33</v>
      </c>
      <c r="B42" s="56"/>
      <c r="C42" s="56"/>
      <c r="D42" s="56"/>
      <c r="E42" s="56"/>
      <c r="F42" s="56"/>
      <c r="G42" s="56"/>
      <c r="H42" s="5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55" t="s">
        <v>34</v>
      </c>
      <c r="B43" s="56"/>
      <c r="C43" s="56"/>
      <c r="D43" s="56"/>
      <c r="E43" s="56"/>
      <c r="F43" s="56"/>
      <c r="G43" s="56"/>
      <c r="H43" s="5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55" t="s">
        <v>35</v>
      </c>
      <c r="B44" s="56"/>
      <c r="C44" s="56"/>
      <c r="D44" s="56"/>
      <c r="E44" s="56"/>
      <c r="F44" s="56"/>
      <c r="G44" s="56"/>
      <c r="H44" s="5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55" t="s">
        <v>36</v>
      </c>
      <c r="B45" s="56"/>
      <c r="C45" s="56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8" t="s">
        <v>37</v>
      </c>
      <c r="B46" s="59"/>
      <c r="C46" s="59"/>
      <c r="D46" s="59"/>
      <c r="E46" s="59"/>
      <c r="F46" s="59"/>
      <c r="G46" s="59"/>
      <c r="H46" s="6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5">
      <c r="A47" s="7" t="s">
        <v>12</v>
      </c>
      <c r="B47" s="7" t="s">
        <v>13</v>
      </c>
      <c r="C47" s="8" t="s">
        <v>14</v>
      </c>
      <c r="D47" s="7" t="s">
        <v>15</v>
      </c>
      <c r="E47" s="7" t="s">
        <v>16</v>
      </c>
      <c r="F47" s="7" t="s">
        <v>17</v>
      </c>
      <c r="G47" s="7" t="s">
        <v>18</v>
      </c>
      <c r="H47" s="7" t="s">
        <v>19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40">
        <v>1</v>
      </c>
      <c r="B48" s="40" t="s">
        <v>38</v>
      </c>
      <c r="C48" s="40" t="s">
        <v>39</v>
      </c>
      <c r="D48" s="42" t="s">
        <v>27</v>
      </c>
      <c r="E48" s="42">
        <v>1</v>
      </c>
      <c r="F48" s="42" t="s">
        <v>21</v>
      </c>
      <c r="G48" s="42">
        <v>8</v>
      </c>
      <c r="H48" s="4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39">
        <v>2</v>
      </c>
      <c r="B49" s="39" t="s">
        <v>28</v>
      </c>
      <c r="C49" s="39" t="s">
        <v>120</v>
      </c>
      <c r="D49" s="41" t="s">
        <v>27</v>
      </c>
      <c r="E49" s="41">
        <v>1</v>
      </c>
      <c r="F49" s="41" t="s">
        <v>21</v>
      </c>
      <c r="G49" s="41">
        <v>8</v>
      </c>
      <c r="H49" s="3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40">
        <v>3</v>
      </c>
      <c r="B50" s="40" t="s">
        <v>40</v>
      </c>
      <c r="C50" s="40" t="s">
        <v>26</v>
      </c>
      <c r="D50" s="42" t="s">
        <v>27</v>
      </c>
      <c r="E50" s="42">
        <v>4</v>
      </c>
      <c r="F50" s="42" t="s">
        <v>21</v>
      </c>
      <c r="G50" s="42">
        <v>4</v>
      </c>
      <c r="H50" s="4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39">
        <v>4</v>
      </c>
      <c r="B51" s="39" t="s">
        <v>29</v>
      </c>
      <c r="C51" s="39" t="s">
        <v>118</v>
      </c>
      <c r="D51" s="41" t="s">
        <v>27</v>
      </c>
      <c r="E51" s="41">
        <v>1</v>
      </c>
      <c r="F51" s="41" t="s">
        <v>21</v>
      </c>
      <c r="G51" s="41">
        <v>1</v>
      </c>
      <c r="H51" s="3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>
      <c r="A52" s="61" t="s">
        <v>41</v>
      </c>
      <c r="B52" s="53"/>
      <c r="C52" s="53"/>
      <c r="D52" s="53"/>
      <c r="E52" s="53"/>
      <c r="F52" s="53"/>
      <c r="G52" s="53"/>
      <c r="H52" s="5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2" t="s">
        <v>6</v>
      </c>
      <c r="B53" s="53"/>
      <c r="C53" s="53"/>
      <c r="D53" s="53"/>
      <c r="E53" s="53"/>
      <c r="F53" s="53"/>
      <c r="G53" s="53"/>
      <c r="H53" s="5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52" t="str">
        <f>"Площадь зоны: не менее "&amp;(C9*4)&amp;" кв.м."</f>
        <v>Площадь зоны: не менее 32 кв.м.</v>
      </c>
      <c r="B54" s="53"/>
      <c r="C54" s="53"/>
      <c r="D54" s="53"/>
      <c r="E54" s="53"/>
      <c r="F54" s="53"/>
      <c r="G54" s="53"/>
      <c r="H54" s="5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52" t="s">
        <v>42</v>
      </c>
      <c r="B55" s="53"/>
      <c r="C55" s="53"/>
      <c r="D55" s="53"/>
      <c r="E55" s="53"/>
      <c r="F55" s="53"/>
      <c r="G55" s="53"/>
      <c r="H55" s="5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52" t="s">
        <v>43</v>
      </c>
      <c r="B56" s="53"/>
      <c r="C56" s="53"/>
      <c r="D56" s="53"/>
      <c r="E56" s="53"/>
      <c r="F56" s="53"/>
      <c r="G56" s="53"/>
      <c r="H56" s="5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52" t="str">
        <f>"Электричество: "&amp;(G63+G64&amp;" подключения к сети  по 220 Вольт"        )</f>
        <v>Электричество: 10 подключения к сети  по 220 Вольт</v>
      </c>
      <c r="B57" s="53"/>
      <c r="C57" s="53"/>
      <c r="D57" s="53"/>
      <c r="E57" s="53"/>
      <c r="F57" s="53"/>
      <c r="G57" s="53"/>
      <c r="H57" s="5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52" t="s">
        <v>44</v>
      </c>
      <c r="B58" s="53"/>
      <c r="C58" s="53"/>
      <c r="D58" s="53"/>
      <c r="E58" s="53"/>
      <c r="F58" s="53"/>
      <c r="G58" s="53"/>
      <c r="H58" s="5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52" t="str">
        <f>"Покрытие пола: ламинат  - "&amp;(C9*4)&amp;" м2 на всю зону"</f>
        <v>Покрытие пола: ламинат  - 32 м2 на всю зону</v>
      </c>
      <c r="B59" s="53"/>
      <c r="C59" s="53"/>
      <c r="D59" s="53"/>
      <c r="E59" s="53"/>
      <c r="F59" s="53"/>
      <c r="G59" s="53"/>
      <c r="H59" s="5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52" t="s">
        <v>45</v>
      </c>
      <c r="B60" s="53"/>
      <c r="C60" s="53"/>
      <c r="D60" s="53"/>
      <c r="E60" s="53"/>
      <c r="F60" s="53"/>
      <c r="G60" s="53"/>
      <c r="H60" s="5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2" t="s">
        <v>46</v>
      </c>
      <c r="B61" s="53"/>
      <c r="C61" s="53"/>
      <c r="D61" s="53"/>
      <c r="E61" s="53"/>
      <c r="F61" s="53"/>
      <c r="G61" s="53"/>
      <c r="H61" s="5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5">
      <c r="A62" s="16" t="s">
        <v>12</v>
      </c>
      <c r="B62" s="12" t="s">
        <v>13</v>
      </c>
      <c r="C62" s="12" t="s">
        <v>14</v>
      </c>
      <c r="D62" s="12" t="s">
        <v>15</v>
      </c>
      <c r="E62" s="12" t="s">
        <v>16</v>
      </c>
      <c r="F62" s="12" t="s">
        <v>17</v>
      </c>
      <c r="G62" s="12" t="s">
        <v>18</v>
      </c>
      <c r="H62" s="12" t="s">
        <v>19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2">
        <v>1</v>
      </c>
      <c r="B63" s="15" t="s">
        <v>47</v>
      </c>
      <c r="C63" s="15" t="s">
        <v>155</v>
      </c>
      <c r="D63" s="12" t="s">
        <v>20</v>
      </c>
      <c r="E63" s="12">
        <v>1</v>
      </c>
      <c r="F63" s="12" t="s">
        <v>21</v>
      </c>
      <c r="G63" s="12">
        <v>5</v>
      </c>
      <c r="H63" s="17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12">
        <v>2</v>
      </c>
      <c r="B64" s="15" t="s">
        <v>48</v>
      </c>
      <c r="C64" s="15" t="s">
        <v>156</v>
      </c>
      <c r="D64" s="12" t="s">
        <v>20</v>
      </c>
      <c r="E64" s="12">
        <v>1</v>
      </c>
      <c r="F64" s="12" t="s">
        <v>21</v>
      </c>
      <c r="G64" s="12">
        <v>5</v>
      </c>
      <c r="H64" s="17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12">
        <v>3</v>
      </c>
      <c r="B65" s="15" t="s">
        <v>49</v>
      </c>
      <c r="C65" s="15" t="s">
        <v>147</v>
      </c>
      <c r="D65" s="12" t="s">
        <v>20</v>
      </c>
      <c r="E65" s="12">
        <v>1</v>
      </c>
      <c r="F65" s="12" t="s">
        <v>21</v>
      </c>
      <c r="G65" s="12">
        <v>5</v>
      </c>
      <c r="H65" s="17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12">
        <v>4</v>
      </c>
      <c r="B66" s="15" t="s">
        <v>50</v>
      </c>
      <c r="C66" s="15" t="s">
        <v>147</v>
      </c>
      <c r="D66" s="12" t="s">
        <v>20</v>
      </c>
      <c r="E66" s="12">
        <v>1</v>
      </c>
      <c r="F66" s="12" t="s">
        <v>21</v>
      </c>
      <c r="G66" s="12">
        <v>5</v>
      </c>
      <c r="H66" s="17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2">
        <v>8</v>
      </c>
      <c r="B67" s="10" t="s">
        <v>52</v>
      </c>
      <c r="C67" s="15" t="s">
        <v>140</v>
      </c>
      <c r="D67" s="12" t="s">
        <v>20</v>
      </c>
      <c r="E67" s="12">
        <v>1</v>
      </c>
      <c r="F67" s="12" t="s">
        <v>21</v>
      </c>
      <c r="G67" s="12">
        <v>5</v>
      </c>
      <c r="H67" s="17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30">
      <c r="A68" s="12">
        <v>9</v>
      </c>
      <c r="B68" s="15" t="s">
        <v>148</v>
      </c>
      <c r="C68" s="18" t="s">
        <v>149</v>
      </c>
      <c r="D68" s="12" t="s">
        <v>53</v>
      </c>
      <c r="E68" s="12">
        <v>1</v>
      </c>
      <c r="F68" s="12" t="s">
        <v>21</v>
      </c>
      <c r="G68" s="12">
        <v>5</v>
      </c>
      <c r="H68" s="17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30">
      <c r="A69" s="12">
        <v>10</v>
      </c>
      <c r="B69" s="15" t="s">
        <v>102</v>
      </c>
      <c r="C69" s="35" t="s">
        <v>163</v>
      </c>
      <c r="D69" s="12" t="s">
        <v>53</v>
      </c>
      <c r="E69" s="12">
        <v>1</v>
      </c>
      <c r="F69" s="12" t="s">
        <v>21</v>
      </c>
      <c r="G69" s="12">
        <f>$G$63</f>
        <v>5</v>
      </c>
      <c r="H69" s="17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30">
      <c r="A70" s="12">
        <v>11</v>
      </c>
      <c r="B70" s="15" t="s">
        <v>103</v>
      </c>
      <c r="C70" s="35" t="s">
        <v>164</v>
      </c>
      <c r="D70" s="12" t="s">
        <v>53</v>
      </c>
      <c r="E70" s="12">
        <v>1</v>
      </c>
      <c r="F70" s="12" t="s">
        <v>21</v>
      </c>
      <c r="G70" s="12">
        <v>1</v>
      </c>
      <c r="H70" s="17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30">
      <c r="A71" s="12">
        <v>12</v>
      </c>
      <c r="B71" s="15" t="s">
        <v>104</v>
      </c>
      <c r="C71" s="35" t="s">
        <v>165</v>
      </c>
      <c r="D71" s="12" t="s">
        <v>53</v>
      </c>
      <c r="E71" s="12">
        <v>1</v>
      </c>
      <c r="F71" s="12" t="s">
        <v>21</v>
      </c>
      <c r="G71" s="12">
        <f t="shared" ref="G71:G72" si="0">$G$63</f>
        <v>5</v>
      </c>
      <c r="H71" s="17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72">
      <c r="A72" s="12">
        <v>13</v>
      </c>
      <c r="B72" s="15" t="s">
        <v>97</v>
      </c>
      <c r="C72" s="35" t="s">
        <v>166</v>
      </c>
      <c r="D72" s="12" t="s">
        <v>53</v>
      </c>
      <c r="E72" s="12">
        <v>1</v>
      </c>
      <c r="F72" s="12" t="s">
        <v>21</v>
      </c>
      <c r="G72" s="12">
        <f t="shared" si="0"/>
        <v>5</v>
      </c>
      <c r="H72" s="17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30">
      <c r="A73" s="12">
        <v>14</v>
      </c>
      <c r="B73" s="50" t="s">
        <v>105</v>
      </c>
      <c r="C73" s="51" t="s">
        <v>178</v>
      </c>
      <c r="D73" s="12" t="s">
        <v>53</v>
      </c>
      <c r="E73" s="12">
        <v>1</v>
      </c>
      <c r="F73" s="12" t="s">
        <v>21</v>
      </c>
      <c r="G73" s="12">
        <f>G68</f>
        <v>5</v>
      </c>
      <c r="H73" s="17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30">
      <c r="A74" s="12">
        <v>15</v>
      </c>
      <c r="B74" s="50" t="s">
        <v>106</v>
      </c>
      <c r="C74" s="51" t="s">
        <v>183</v>
      </c>
      <c r="D74" s="12" t="s">
        <v>53</v>
      </c>
      <c r="E74" s="12">
        <v>1</v>
      </c>
      <c r="F74" s="12" t="s">
        <v>21</v>
      </c>
      <c r="G74" s="12">
        <f>G68</f>
        <v>5</v>
      </c>
      <c r="H74" s="17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30">
      <c r="A75" s="12">
        <v>16</v>
      </c>
      <c r="B75" s="15" t="s">
        <v>107</v>
      </c>
      <c r="C75" s="35" t="s">
        <v>167</v>
      </c>
      <c r="D75" s="12" t="s">
        <v>53</v>
      </c>
      <c r="E75" s="12">
        <v>1</v>
      </c>
      <c r="F75" s="12" t="s">
        <v>21</v>
      </c>
      <c r="G75" s="12">
        <f>G68</f>
        <v>5</v>
      </c>
      <c r="H75" s="17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30">
      <c r="A76" s="12">
        <v>17</v>
      </c>
      <c r="B76" s="50" t="s">
        <v>108</v>
      </c>
      <c r="C76" s="51" t="s">
        <v>168</v>
      </c>
      <c r="D76" s="12" t="s">
        <v>53</v>
      </c>
      <c r="E76" s="12">
        <v>1</v>
      </c>
      <c r="F76" s="12" t="s">
        <v>21</v>
      </c>
      <c r="G76" s="12">
        <f>$G$63</f>
        <v>5</v>
      </c>
      <c r="H76" s="17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30">
      <c r="A77" s="12">
        <v>18</v>
      </c>
      <c r="B77" s="50" t="s">
        <v>87</v>
      </c>
      <c r="C77" s="51" t="s">
        <v>179</v>
      </c>
      <c r="D77" s="12" t="s">
        <v>53</v>
      </c>
      <c r="E77" s="12">
        <v>1</v>
      </c>
      <c r="F77" s="12" t="s">
        <v>21</v>
      </c>
      <c r="G77" s="12">
        <f>G68</f>
        <v>5</v>
      </c>
      <c r="H77" s="17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30">
      <c r="A78" s="12">
        <v>19</v>
      </c>
      <c r="B78" s="15" t="s">
        <v>109</v>
      </c>
      <c r="C78" s="35" t="s">
        <v>169</v>
      </c>
      <c r="D78" s="12" t="s">
        <v>53</v>
      </c>
      <c r="E78" s="12">
        <v>1</v>
      </c>
      <c r="F78" s="12" t="s">
        <v>21</v>
      </c>
      <c r="G78" s="12">
        <f t="shared" ref="G78:G81" si="1">$G$63</f>
        <v>5</v>
      </c>
      <c r="H78" s="17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30">
      <c r="A79" s="12">
        <v>20</v>
      </c>
      <c r="B79" s="15" t="s">
        <v>110</v>
      </c>
      <c r="C79" s="35" t="s">
        <v>88</v>
      </c>
      <c r="D79" s="12" t="s">
        <v>53</v>
      </c>
      <c r="E79" s="12">
        <v>1</v>
      </c>
      <c r="F79" s="12" t="s">
        <v>21</v>
      </c>
      <c r="G79" s="12">
        <f t="shared" si="1"/>
        <v>5</v>
      </c>
      <c r="H79" s="17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30">
      <c r="A80" s="12">
        <v>21</v>
      </c>
      <c r="B80" s="15" t="s">
        <v>111</v>
      </c>
      <c r="C80" s="15" t="s">
        <v>170</v>
      </c>
      <c r="D80" s="12" t="s">
        <v>53</v>
      </c>
      <c r="E80" s="12">
        <v>1</v>
      </c>
      <c r="F80" s="12" t="s">
        <v>21</v>
      </c>
      <c r="G80" s="12">
        <f t="shared" si="1"/>
        <v>5</v>
      </c>
      <c r="H80" s="17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30">
      <c r="A81" s="12">
        <v>22</v>
      </c>
      <c r="B81" s="15" t="s">
        <v>112</v>
      </c>
      <c r="C81" s="35" t="s">
        <v>171</v>
      </c>
      <c r="D81" s="12" t="s">
        <v>53</v>
      </c>
      <c r="E81" s="12">
        <v>1</v>
      </c>
      <c r="F81" s="12" t="s">
        <v>21</v>
      </c>
      <c r="G81" s="12">
        <f t="shared" si="1"/>
        <v>5</v>
      </c>
      <c r="H81" s="17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30">
      <c r="A82" s="12">
        <v>23</v>
      </c>
      <c r="B82" s="15" t="s">
        <v>113</v>
      </c>
      <c r="C82" s="35" t="s">
        <v>172</v>
      </c>
      <c r="D82" s="12" t="s">
        <v>53</v>
      </c>
      <c r="E82" s="12">
        <v>1</v>
      </c>
      <c r="F82" s="12" t="s">
        <v>21</v>
      </c>
      <c r="G82" s="12">
        <f>G68</f>
        <v>5</v>
      </c>
      <c r="H82" s="17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30">
      <c r="A83" s="12">
        <v>24</v>
      </c>
      <c r="B83" s="15" t="s">
        <v>114</v>
      </c>
      <c r="C83" s="35" t="s">
        <v>173</v>
      </c>
      <c r="D83" s="12" t="s">
        <v>53</v>
      </c>
      <c r="E83" s="12">
        <v>1</v>
      </c>
      <c r="F83" s="12" t="s">
        <v>21</v>
      </c>
      <c r="G83" s="12">
        <f t="shared" ref="G83:G88" si="2">$G$63</f>
        <v>5</v>
      </c>
      <c r="H83" s="17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30">
      <c r="A84" s="12">
        <v>25</v>
      </c>
      <c r="B84" s="15" t="s">
        <v>115</v>
      </c>
      <c r="C84" s="35" t="s">
        <v>174</v>
      </c>
      <c r="D84" s="12" t="s">
        <v>53</v>
      </c>
      <c r="E84" s="12">
        <v>1</v>
      </c>
      <c r="F84" s="12" t="s">
        <v>21</v>
      </c>
      <c r="G84" s="12">
        <f t="shared" si="2"/>
        <v>5</v>
      </c>
      <c r="H84" s="17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30">
      <c r="A85" s="12">
        <v>26</v>
      </c>
      <c r="B85" s="15" t="s">
        <v>98</v>
      </c>
      <c r="C85" s="35" t="s">
        <v>175</v>
      </c>
      <c r="D85" s="12" t="s">
        <v>53</v>
      </c>
      <c r="E85" s="12">
        <v>1</v>
      </c>
      <c r="F85" s="12" t="s">
        <v>21</v>
      </c>
      <c r="G85" s="12">
        <f t="shared" si="2"/>
        <v>5</v>
      </c>
      <c r="H85" s="17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30">
      <c r="A86" s="12">
        <v>27</v>
      </c>
      <c r="B86" s="15" t="s">
        <v>116</v>
      </c>
      <c r="C86" s="35" t="s">
        <v>176</v>
      </c>
      <c r="D86" s="12" t="s">
        <v>53</v>
      </c>
      <c r="E86" s="12">
        <v>1</v>
      </c>
      <c r="F86" s="12" t="s">
        <v>21</v>
      </c>
      <c r="G86" s="12">
        <f t="shared" si="2"/>
        <v>5</v>
      </c>
      <c r="H86" s="17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30">
      <c r="A87" s="12">
        <v>28</v>
      </c>
      <c r="B87" s="15" t="s">
        <v>100</v>
      </c>
      <c r="C87" s="35" t="s">
        <v>177</v>
      </c>
      <c r="D87" s="12" t="s">
        <v>53</v>
      </c>
      <c r="E87" s="12">
        <v>1</v>
      </c>
      <c r="F87" s="12" t="s">
        <v>21</v>
      </c>
      <c r="G87" s="12">
        <f t="shared" si="2"/>
        <v>5</v>
      </c>
      <c r="H87" s="17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17" customHeight="1">
      <c r="A88" s="12">
        <v>29</v>
      </c>
      <c r="B88" s="15" t="s">
        <v>117</v>
      </c>
      <c r="C88" s="18" t="s">
        <v>53</v>
      </c>
      <c r="D88" s="12" t="s">
        <v>53</v>
      </c>
      <c r="E88" s="12">
        <v>1</v>
      </c>
      <c r="F88" s="12" t="s">
        <v>21</v>
      </c>
      <c r="G88" s="12">
        <f t="shared" si="2"/>
        <v>5</v>
      </c>
      <c r="H88" s="17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12">
        <v>30</v>
      </c>
      <c r="B89" s="15" t="s">
        <v>25</v>
      </c>
      <c r="C89" s="18" t="s">
        <v>26</v>
      </c>
      <c r="D89" s="12" t="s">
        <v>27</v>
      </c>
      <c r="E89" s="12">
        <v>1</v>
      </c>
      <c r="F89" s="12" t="s">
        <v>21</v>
      </c>
      <c r="G89" s="12">
        <v>5</v>
      </c>
      <c r="H89" s="17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12">
        <v>31</v>
      </c>
      <c r="B90" s="15" t="s">
        <v>28</v>
      </c>
      <c r="C90" s="18" t="s">
        <v>54</v>
      </c>
      <c r="D90" s="12" t="s">
        <v>27</v>
      </c>
      <c r="E90" s="12">
        <v>1</v>
      </c>
      <c r="F90" s="12" t="s">
        <v>21</v>
      </c>
      <c r="G90" s="12">
        <v>5</v>
      </c>
      <c r="H90" s="17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12">
        <v>32</v>
      </c>
      <c r="B91" s="17" t="s">
        <v>38</v>
      </c>
      <c r="C91" s="15" t="s">
        <v>120</v>
      </c>
      <c r="D91" s="12" t="s">
        <v>27</v>
      </c>
      <c r="E91" s="9">
        <v>1</v>
      </c>
      <c r="F91" s="12" t="s">
        <v>21</v>
      </c>
      <c r="G91" s="9">
        <v>1</v>
      </c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2">
        <v>33</v>
      </c>
      <c r="B92" s="13" t="s">
        <v>29</v>
      </c>
      <c r="C92" s="36" t="s">
        <v>118</v>
      </c>
      <c r="D92" s="12" t="s">
        <v>27</v>
      </c>
      <c r="E92" s="9">
        <v>2</v>
      </c>
      <c r="F92" s="9" t="s">
        <v>21</v>
      </c>
      <c r="G92" s="9">
        <v>2</v>
      </c>
      <c r="H92" s="1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>
      <c r="A93" s="63" t="s">
        <v>55</v>
      </c>
      <c r="B93" s="64"/>
      <c r="C93" s="64"/>
      <c r="D93" s="64"/>
      <c r="E93" s="64"/>
      <c r="F93" s="64"/>
      <c r="G93" s="64"/>
      <c r="H93" s="6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8.5" customHeight="1">
      <c r="A94" s="20" t="s">
        <v>12</v>
      </c>
      <c r="B94" s="7" t="s">
        <v>13</v>
      </c>
      <c r="C94" s="7" t="s">
        <v>14</v>
      </c>
      <c r="D94" s="7" t="s">
        <v>15</v>
      </c>
      <c r="E94" s="7" t="s">
        <v>16</v>
      </c>
      <c r="F94" s="7" t="s">
        <v>17</v>
      </c>
      <c r="G94" s="7" t="s">
        <v>18</v>
      </c>
      <c r="H94" s="7" t="s">
        <v>19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1">
        <v>1</v>
      </c>
      <c r="B95" s="22" t="s">
        <v>56</v>
      </c>
      <c r="C95" s="13" t="s">
        <v>57</v>
      </c>
      <c r="D95" s="23" t="s">
        <v>58</v>
      </c>
      <c r="E95" s="24">
        <v>1</v>
      </c>
      <c r="F95" s="24" t="s">
        <v>21</v>
      </c>
      <c r="G95" s="9">
        <f t="shared" ref="G95:G97" si="3">E95</f>
        <v>1</v>
      </c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6">
        <v>2</v>
      </c>
      <c r="B96" s="25" t="s">
        <v>59</v>
      </c>
      <c r="C96" s="13" t="s">
        <v>60</v>
      </c>
      <c r="D96" s="23" t="s">
        <v>58</v>
      </c>
      <c r="E96" s="9">
        <v>2</v>
      </c>
      <c r="F96" s="9" t="s">
        <v>21</v>
      </c>
      <c r="G96" s="9">
        <f t="shared" si="3"/>
        <v>2</v>
      </c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6">
        <v>3</v>
      </c>
      <c r="B97" s="25" t="s">
        <v>61</v>
      </c>
      <c r="C97" s="13" t="s">
        <v>62</v>
      </c>
      <c r="D97" s="23" t="s">
        <v>58</v>
      </c>
      <c r="E97" s="9">
        <v>1</v>
      </c>
      <c r="F97" s="9" t="s">
        <v>21</v>
      </c>
      <c r="G97" s="9">
        <f t="shared" si="3"/>
        <v>1</v>
      </c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43">
    <mergeCell ref="A59:H59"/>
    <mergeCell ref="A60:H60"/>
    <mergeCell ref="A61:H61"/>
    <mergeCell ref="A93:H93"/>
    <mergeCell ref="A1:H1"/>
    <mergeCell ref="A2:H2"/>
    <mergeCell ref="A3:H3"/>
    <mergeCell ref="A4:H4"/>
    <mergeCell ref="A5:H5"/>
    <mergeCell ref="A6:H6"/>
    <mergeCell ref="A7:H7"/>
    <mergeCell ref="A8:H8"/>
    <mergeCell ref="A9:B9"/>
    <mergeCell ref="A10:B10"/>
    <mergeCell ref="A11:B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7:H37"/>
    <mergeCell ref="A38:H38"/>
    <mergeCell ref="A39:H39"/>
    <mergeCell ref="A40:H40"/>
    <mergeCell ref="A41:H41"/>
    <mergeCell ref="A42:H42"/>
    <mergeCell ref="A43:H43"/>
    <mergeCell ref="A44:H44"/>
    <mergeCell ref="A55:H55"/>
    <mergeCell ref="A56:H56"/>
    <mergeCell ref="A57:H57"/>
    <mergeCell ref="A58:H58"/>
    <mergeCell ref="A45:H45"/>
    <mergeCell ref="A46:H46"/>
    <mergeCell ref="A52:H52"/>
    <mergeCell ref="A53:H53"/>
    <mergeCell ref="A54:H5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6"/>
  <sheetViews>
    <sheetView tabSelected="1" workbookViewId="0">
      <selection activeCell="A18" sqref="A18:H18"/>
    </sheetView>
  </sheetViews>
  <sheetFormatPr defaultColWidth="14.42578125" defaultRowHeight="15" customHeight="1"/>
  <cols>
    <col min="1" max="1" width="5.140625" customWidth="1"/>
    <col min="2" max="2" width="58.140625" customWidth="1"/>
    <col min="3" max="3" width="27.42578125" customWidth="1"/>
    <col min="4" max="4" width="26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1"/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2" t="s">
        <v>153</v>
      </c>
      <c r="B2" s="64"/>
      <c r="C2" s="64"/>
      <c r="D2" s="64"/>
      <c r="E2" s="64"/>
      <c r="F2" s="64"/>
      <c r="G2" s="64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74" t="s">
        <v>1</v>
      </c>
      <c r="B3" s="67"/>
      <c r="C3" s="67"/>
      <c r="D3" s="67"/>
      <c r="E3" s="67"/>
      <c r="F3" s="67"/>
      <c r="G3" s="67"/>
      <c r="H3" s="6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75" t="s">
        <v>126</v>
      </c>
      <c r="B4" s="56"/>
      <c r="C4" s="56"/>
      <c r="D4" s="56"/>
      <c r="E4" s="56"/>
      <c r="F4" s="56"/>
      <c r="G4" s="56"/>
      <c r="H4" s="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76" t="s">
        <v>127</v>
      </c>
      <c r="B5" s="56"/>
      <c r="C5" s="56"/>
      <c r="D5" s="56"/>
      <c r="E5" s="56"/>
      <c r="F5" s="56"/>
      <c r="G5" s="56"/>
      <c r="H5" s="5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6" t="s">
        <v>128</v>
      </c>
      <c r="B6" s="56"/>
      <c r="C6" s="56"/>
      <c r="D6" s="56"/>
      <c r="E6" s="56"/>
      <c r="F6" s="56"/>
      <c r="G6" s="56"/>
      <c r="H6" s="5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6" t="s">
        <v>186</v>
      </c>
      <c r="B7" s="56"/>
      <c r="C7" s="56"/>
      <c r="D7" s="56"/>
      <c r="E7" s="56"/>
      <c r="F7" s="56"/>
      <c r="G7" s="56"/>
      <c r="H7" s="5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6" t="s">
        <v>129</v>
      </c>
      <c r="B8" s="56"/>
      <c r="C8" s="56"/>
      <c r="D8" s="56"/>
      <c r="E8" s="56"/>
      <c r="F8" s="56"/>
      <c r="G8" s="56"/>
      <c r="H8" s="5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6" t="s">
        <v>2</v>
      </c>
      <c r="B9" s="56"/>
      <c r="C9" s="2">
        <v>8</v>
      </c>
      <c r="D9" s="2"/>
      <c r="E9" s="2"/>
      <c r="F9" s="2"/>
      <c r="G9" s="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77" t="s">
        <v>3</v>
      </c>
      <c r="B10" s="78"/>
      <c r="C10" s="4">
        <v>5</v>
      </c>
      <c r="D10" s="4"/>
      <c r="E10" s="4"/>
      <c r="F10" s="4"/>
      <c r="G10" s="4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79" t="s">
        <v>4</v>
      </c>
      <c r="B11" s="53"/>
      <c r="C11" s="6">
        <v>5</v>
      </c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79" t="s">
        <v>130</v>
      </c>
      <c r="B12" s="53"/>
      <c r="C12" s="53"/>
      <c r="D12" s="53"/>
      <c r="E12" s="53"/>
      <c r="F12" s="53"/>
      <c r="G12" s="53"/>
      <c r="H12" s="5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0" t="str">
        <f>"1. Зона для работ предусмотренных в Модулях обязательных к выполнению (инвариант)  ("&amp;C11&amp;" рабочих мест)"</f>
        <v>1. Зона для работ предусмотренных в Модулях обязательных к выполнению (инвариант)  (5 рабочих мест)</v>
      </c>
      <c r="B13" s="53"/>
      <c r="C13" s="53"/>
      <c r="D13" s="53"/>
      <c r="E13" s="53"/>
      <c r="F13" s="53"/>
      <c r="G13" s="53"/>
      <c r="H13" s="8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82" t="s">
        <v>63</v>
      </c>
      <c r="B14" s="83"/>
      <c r="C14" s="83"/>
      <c r="D14" s="83"/>
      <c r="E14" s="83"/>
      <c r="F14" s="83"/>
      <c r="G14" s="83"/>
      <c r="H14" s="8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6" t="s">
        <v>6</v>
      </c>
      <c r="B15" s="67"/>
      <c r="C15" s="67"/>
      <c r="D15" s="67"/>
      <c r="E15" s="67"/>
      <c r="F15" s="67"/>
      <c r="G15" s="67"/>
      <c r="H15" s="6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5" t="str">
        <f>"Площадь зоны: не менее "&amp;(C11*4)&amp;" кв.м."</f>
        <v>Площадь зоны: не менее 20 кв.м.</v>
      </c>
      <c r="B16" s="56"/>
      <c r="C16" s="56"/>
      <c r="D16" s="56"/>
      <c r="E16" s="56"/>
      <c r="F16" s="56"/>
      <c r="G16" s="56"/>
      <c r="H16" s="5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5" t="s">
        <v>64</v>
      </c>
      <c r="B17" s="56"/>
      <c r="C17" s="56"/>
      <c r="D17" s="56"/>
      <c r="E17" s="56"/>
      <c r="F17" s="56"/>
      <c r="G17" s="56"/>
      <c r="H17" s="5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5" t="s">
        <v>65</v>
      </c>
      <c r="B18" s="56"/>
      <c r="C18" s="56"/>
      <c r="D18" s="56"/>
      <c r="E18" s="56"/>
      <c r="F18" s="56"/>
      <c r="G18" s="56"/>
      <c r="H18" s="5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5" t="str">
        <f>"Электричество: "&amp;C12&amp;" подключения к сети  по 220 Вольт"</f>
        <v>Электричество:  подключения к сети  по 220 Вольт</v>
      </c>
      <c r="B19" s="56"/>
      <c r="C19" s="56"/>
      <c r="D19" s="56"/>
      <c r="E19" s="56"/>
      <c r="F19" s="56"/>
      <c r="G19" s="56"/>
      <c r="H19" s="5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5" t="s">
        <v>66</v>
      </c>
      <c r="B20" s="56"/>
      <c r="C20" s="56"/>
      <c r="D20" s="56"/>
      <c r="E20" s="56"/>
      <c r="F20" s="56"/>
      <c r="G20" s="56"/>
      <c r="H20" s="5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70" t="str">
        <f>"Покрытие пола: ковролин  - "&amp;(C12*4)&amp; "м2 на всю зону"</f>
        <v>Покрытие пола: ковролин  - 0м2 на всю зону</v>
      </c>
      <c r="B21" s="56"/>
      <c r="C21" s="56"/>
      <c r="D21" s="56"/>
      <c r="E21" s="56"/>
      <c r="F21" s="56"/>
      <c r="G21" s="56"/>
      <c r="H21" s="5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55" t="s">
        <v>67</v>
      </c>
      <c r="B22" s="56"/>
      <c r="C22" s="56"/>
      <c r="D22" s="56"/>
      <c r="E22" s="56"/>
      <c r="F22" s="56"/>
      <c r="G22" s="56"/>
      <c r="H22" s="5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8" t="s">
        <v>68</v>
      </c>
      <c r="B23" s="59"/>
      <c r="C23" s="59"/>
      <c r="D23" s="59"/>
      <c r="E23" s="59"/>
      <c r="F23" s="59"/>
      <c r="G23" s="59"/>
      <c r="H23" s="6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>
      <c r="A24" s="27" t="s">
        <v>12</v>
      </c>
      <c r="B24" s="27" t="s">
        <v>13</v>
      </c>
      <c r="C24" s="8" t="s">
        <v>14</v>
      </c>
      <c r="D24" s="27" t="s">
        <v>15</v>
      </c>
      <c r="E24" s="27" t="s">
        <v>16</v>
      </c>
      <c r="F24" s="27" t="s">
        <v>17</v>
      </c>
      <c r="G24" s="27" t="s">
        <v>18</v>
      </c>
      <c r="H24" s="27" t="s">
        <v>19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0">
      <c r="A25" s="9">
        <v>1</v>
      </c>
      <c r="B25" s="10" t="s">
        <v>47</v>
      </c>
      <c r="C25" s="35" t="s">
        <v>161</v>
      </c>
      <c r="D25" s="12" t="s">
        <v>20</v>
      </c>
      <c r="E25" s="9">
        <v>1</v>
      </c>
      <c r="F25" s="9" t="s">
        <v>21</v>
      </c>
      <c r="G25" s="9">
        <f t="shared" ref="G25:G46" si="0">E25*$C$11</f>
        <v>5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9">
        <v>2</v>
      </c>
      <c r="B26" s="10" t="s">
        <v>69</v>
      </c>
      <c r="C26" s="35" t="s">
        <v>160</v>
      </c>
      <c r="D26" s="12" t="s">
        <v>20</v>
      </c>
      <c r="E26" s="9">
        <v>2</v>
      </c>
      <c r="F26" s="9" t="s">
        <v>21</v>
      </c>
      <c r="G26" s="9">
        <f t="shared" si="0"/>
        <v>10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9">
        <v>3</v>
      </c>
      <c r="B27" s="10" t="s">
        <v>70</v>
      </c>
      <c r="C27" s="35" t="s">
        <v>150</v>
      </c>
      <c r="D27" s="12" t="s">
        <v>20</v>
      </c>
      <c r="E27" s="9">
        <v>1</v>
      </c>
      <c r="F27" s="9" t="s">
        <v>21</v>
      </c>
      <c r="G27" s="9">
        <f t="shared" si="0"/>
        <v>5</v>
      </c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9">
        <v>4</v>
      </c>
      <c r="B28" s="10" t="s">
        <v>52</v>
      </c>
      <c r="C28" s="35" t="s">
        <v>162</v>
      </c>
      <c r="D28" s="12" t="s">
        <v>20</v>
      </c>
      <c r="E28" s="9">
        <v>1</v>
      </c>
      <c r="F28" s="9" t="s">
        <v>21</v>
      </c>
      <c r="G28" s="9">
        <f t="shared" si="0"/>
        <v>5</v>
      </c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9">
        <v>5</v>
      </c>
      <c r="B29" s="10" t="s">
        <v>49</v>
      </c>
      <c r="C29" s="35" t="s">
        <v>89</v>
      </c>
      <c r="D29" s="12" t="s">
        <v>20</v>
      </c>
      <c r="E29" s="9">
        <v>1</v>
      </c>
      <c r="F29" s="9" t="s">
        <v>21</v>
      </c>
      <c r="G29" s="9">
        <f t="shared" si="0"/>
        <v>5</v>
      </c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9">
        <v>7</v>
      </c>
      <c r="B30" s="10" t="s">
        <v>50</v>
      </c>
      <c r="C30" s="35" t="s">
        <v>90</v>
      </c>
      <c r="D30" s="12" t="s">
        <v>20</v>
      </c>
      <c r="E30" s="9">
        <v>1</v>
      </c>
      <c r="F30" s="9" t="s">
        <v>21</v>
      </c>
      <c r="G30" s="9">
        <f t="shared" si="0"/>
        <v>5</v>
      </c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9">
        <v>8</v>
      </c>
      <c r="B31" s="10" t="s">
        <v>91</v>
      </c>
      <c r="C31" s="35" t="s">
        <v>174</v>
      </c>
      <c r="D31" s="12" t="s">
        <v>53</v>
      </c>
      <c r="E31" s="9">
        <v>1</v>
      </c>
      <c r="F31" s="9" t="s">
        <v>21</v>
      </c>
      <c r="G31" s="9">
        <f t="shared" si="0"/>
        <v>5</v>
      </c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9">
        <v>9</v>
      </c>
      <c r="B32" s="14" t="s">
        <v>92</v>
      </c>
      <c r="C32" s="35" t="s">
        <v>171</v>
      </c>
      <c r="D32" s="12" t="s">
        <v>53</v>
      </c>
      <c r="E32" s="9">
        <v>1</v>
      </c>
      <c r="F32" s="9" t="s">
        <v>21</v>
      </c>
      <c r="G32" s="9">
        <f t="shared" si="0"/>
        <v>5</v>
      </c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9">
        <v>10</v>
      </c>
      <c r="B33" s="14" t="s">
        <v>93</v>
      </c>
      <c r="C33" s="35" t="s">
        <v>172</v>
      </c>
      <c r="D33" s="12" t="s">
        <v>53</v>
      </c>
      <c r="E33" s="9">
        <v>1</v>
      </c>
      <c r="F33" s="9" t="s">
        <v>21</v>
      </c>
      <c r="G33" s="9">
        <f t="shared" si="0"/>
        <v>5</v>
      </c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9">
        <v>11</v>
      </c>
      <c r="B34" s="14" t="s">
        <v>114</v>
      </c>
      <c r="C34" s="35" t="s">
        <v>173</v>
      </c>
      <c r="D34" s="12" t="s">
        <v>53</v>
      </c>
      <c r="E34" s="9">
        <v>1</v>
      </c>
      <c r="F34" s="9" t="s">
        <v>21</v>
      </c>
      <c r="G34" s="9">
        <f t="shared" si="0"/>
        <v>5</v>
      </c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9">
        <v>12</v>
      </c>
      <c r="B35" s="15" t="s">
        <v>94</v>
      </c>
      <c r="C35" s="51" t="s">
        <v>178</v>
      </c>
      <c r="D35" s="12" t="s">
        <v>53</v>
      </c>
      <c r="E35" s="9">
        <v>1</v>
      </c>
      <c r="F35" s="9" t="s">
        <v>21</v>
      </c>
      <c r="G35" s="9">
        <f t="shared" si="0"/>
        <v>5</v>
      </c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9">
        <v>13</v>
      </c>
      <c r="B36" s="14" t="s">
        <v>95</v>
      </c>
      <c r="C36" s="35" t="s">
        <v>182</v>
      </c>
      <c r="D36" s="12" t="s">
        <v>53</v>
      </c>
      <c r="E36" s="9">
        <v>1</v>
      </c>
      <c r="F36" s="9" t="s">
        <v>21</v>
      </c>
      <c r="G36" s="9">
        <f t="shared" si="0"/>
        <v>5</v>
      </c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9">
        <v>14</v>
      </c>
      <c r="B37" s="14" t="s">
        <v>96</v>
      </c>
      <c r="C37" s="35" t="s">
        <v>169</v>
      </c>
      <c r="D37" s="12" t="s">
        <v>53</v>
      </c>
      <c r="E37" s="9">
        <v>1</v>
      </c>
      <c r="F37" s="9" t="s">
        <v>21</v>
      </c>
      <c r="G37" s="9">
        <f t="shared" si="0"/>
        <v>5</v>
      </c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0" customHeight="1">
      <c r="A38" s="9">
        <v>15</v>
      </c>
      <c r="B38" s="15" t="s">
        <v>97</v>
      </c>
      <c r="C38" s="35" t="s">
        <v>166</v>
      </c>
      <c r="D38" s="12" t="s">
        <v>53</v>
      </c>
      <c r="E38" s="9">
        <v>1</v>
      </c>
      <c r="F38" s="9" t="s">
        <v>21</v>
      </c>
      <c r="G38" s="9">
        <f t="shared" si="0"/>
        <v>5</v>
      </c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9">
        <v>16</v>
      </c>
      <c r="B39" s="14" t="s">
        <v>98</v>
      </c>
      <c r="C39" s="35" t="s">
        <v>175</v>
      </c>
      <c r="D39" s="12" t="s">
        <v>53</v>
      </c>
      <c r="E39" s="9">
        <v>1</v>
      </c>
      <c r="F39" s="9" t="s">
        <v>21</v>
      </c>
      <c r="G39" s="9">
        <f t="shared" si="0"/>
        <v>5</v>
      </c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9">
        <v>17</v>
      </c>
      <c r="B40" s="14" t="s">
        <v>99</v>
      </c>
      <c r="C40" s="35" t="s">
        <v>176</v>
      </c>
      <c r="D40" s="12" t="s">
        <v>53</v>
      </c>
      <c r="E40" s="9">
        <v>1</v>
      </c>
      <c r="F40" s="9" t="s">
        <v>21</v>
      </c>
      <c r="G40" s="9">
        <f t="shared" si="0"/>
        <v>5</v>
      </c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9">
        <v>18</v>
      </c>
      <c r="B41" s="14" t="s">
        <v>100</v>
      </c>
      <c r="C41" s="35" t="s">
        <v>177</v>
      </c>
      <c r="D41" s="12" t="s">
        <v>53</v>
      </c>
      <c r="E41" s="9">
        <v>1</v>
      </c>
      <c r="F41" s="9" t="s">
        <v>21</v>
      </c>
      <c r="G41" s="9">
        <f t="shared" si="0"/>
        <v>5</v>
      </c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9">
        <v>19</v>
      </c>
      <c r="B42" s="14" t="s">
        <v>184</v>
      </c>
      <c r="C42" s="35" t="s">
        <v>185</v>
      </c>
      <c r="D42" s="12" t="s">
        <v>53</v>
      </c>
      <c r="E42" s="9">
        <v>1</v>
      </c>
      <c r="F42" s="9" t="s">
        <v>21</v>
      </c>
      <c r="G42" s="9">
        <f t="shared" ref="G42" si="1">E42*$C$11</f>
        <v>5</v>
      </c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9">
        <v>20</v>
      </c>
      <c r="B43" s="14" t="s">
        <v>101</v>
      </c>
      <c r="C43" s="35" t="s">
        <v>181</v>
      </c>
      <c r="D43" s="12" t="s">
        <v>53</v>
      </c>
      <c r="E43" s="9">
        <v>1</v>
      </c>
      <c r="F43" s="9" t="s">
        <v>21</v>
      </c>
      <c r="G43" s="9">
        <f t="shared" si="0"/>
        <v>5</v>
      </c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9">
        <v>21</v>
      </c>
      <c r="B44" s="15" t="s">
        <v>148</v>
      </c>
      <c r="C44" s="15" t="s">
        <v>151</v>
      </c>
      <c r="D44" s="12" t="s">
        <v>53</v>
      </c>
      <c r="E44" s="9">
        <v>1</v>
      </c>
      <c r="F44" s="9" t="s">
        <v>21</v>
      </c>
      <c r="G44" s="9">
        <f t="shared" si="0"/>
        <v>5</v>
      </c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>
        <v>22</v>
      </c>
      <c r="B45" s="10" t="s">
        <v>71</v>
      </c>
      <c r="C45" s="15" t="s">
        <v>26</v>
      </c>
      <c r="D45" s="9" t="s">
        <v>27</v>
      </c>
      <c r="E45" s="9">
        <v>1</v>
      </c>
      <c r="F45" s="9" t="s">
        <v>21</v>
      </c>
      <c r="G45" s="9">
        <f t="shared" si="0"/>
        <v>5</v>
      </c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>
        <v>23</v>
      </c>
      <c r="B46" s="10" t="s">
        <v>72</v>
      </c>
      <c r="C46" s="11" t="s">
        <v>119</v>
      </c>
      <c r="D46" s="9" t="s">
        <v>27</v>
      </c>
      <c r="E46" s="9">
        <v>1</v>
      </c>
      <c r="F46" s="9" t="s">
        <v>21</v>
      </c>
      <c r="G46" s="9">
        <f t="shared" si="0"/>
        <v>5</v>
      </c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23">
    <mergeCell ref="A6:H6"/>
    <mergeCell ref="A7:H7"/>
    <mergeCell ref="A14:H14"/>
    <mergeCell ref="A8:H8"/>
    <mergeCell ref="A9:B9"/>
    <mergeCell ref="A10:B10"/>
    <mergeCell ref="A11:B11"/>
    <mergeCell ref="A12:H12"/>
    <mergeCell ref="A1:H1"/>
    <mergeCell ref="A2:H2"/>
    <mergeCell ref="A3:H3"/>
    <mergeCell ref="A4:H4"/>
    <mergeCell ref="A5:H5"/>
    <mergeCell ref="A23:H23"/>
    <mergeCell ref="A15:H15"/>
    <mergeCell ref="A16:H16"/>
    <mergeCell ref="A22:H22"/>
    <mergeCell ref="A13:H13"/>
    <mergeCell ref="A17:H17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8"/>
  <sheetViews>
    <sheetView workbookViewId="0">
      <selection activeCell="C23" sqref="C2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1" t="s">
        <v>0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2" t="s">
        <v>153</v>
      </c>
      <c r="B2" s="64"/>
      <c r="C2" s="64"/>
      <c r="D2" s="64"/>
      <c r="E2" s="64"/>
      <c r="F2" s="64"/>
      <c r="G2" s="64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74" t="s">
        <v>1</v>
      </c>
      <c r="B3" s="67"/>
      <c r="C3" s="67"/>
      <c r="D3" s="67"/>
      <c r="E3" s="67"/>
      <c r="F3" s="67"/>
      <c r="G3" s="67"/>
      <c r="H3" s="6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75" t="s">
        <v>126</v>
      </c>
      <c r="B4" s="56"/>
      <c r="C4" s="56"/>
      <c r="D4" s="56"/>
      <c r="E4" s="56"/>
      <c r="F4" s="56"/>
      <c r="G4" s="56"/>
      <c r="H4" s="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76" t="s">
        <v>127</v>
      </c>
      <c r="B5" s="56"/>
      <c r="C5" s="56"/>
      <c r="D5" s="56"/>
      <c r="E5" s="56"/>
      <c r="F5" s="56"/>
      <c r="G5" s="56"/>
      <c r="H5" s="5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6" t="s">
        <v>128</v>
      </c>
      <c r="B6" s="56"/>
      <c r="C6" s="56"/>
      <c r="D6" s="56"/>
      <c r="E6" s="56"/>
      <c r="F6" s="56"/>
      <c r="G6" s="56"/>
      <c r="H6" s="5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6" t="s">
        <v>186</v>
      </c>
      <c r="B7" s="56"/>
      <c r="C7" s="56"/>
      <c r="D7" s="56"/>
      <c r="E7" s="56"/>
      <c r="F7" s="56"/>
      <c r="G7" s="56"/>
      <c r="H7" s="5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6" t="s">
        <v>129</v>
      </c>
      <c r="B8" s="56"/>
      <c r="C8" s="56"/>
      <c r="D8" s="56"/>
      <c r="E8" s="56"/>
      <c r="F8" s="56"/>
      <c r="G8" s="56"/>
      <c r="H8" s="5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6" t="s">
        <v>2</v>
      </c>
      <c r="B9" s="56"/>
      <c r="C9" s="2">
        <v>8</v>
      </c>
      <c r="D9" s="2"/>
      <c r="E9" s="2"/>
      <c r="F9" s="2"/>
      <c r="G9" s="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77" t="s">
        <v>3</v>
      </c>
      <c r="B10" s="78"/>
      <c r="C10" s="4">
        <v>5</v>
      </c>
      <c r="D10" s="4"/>
      <c r="E10" s="4"/>
      <c r="F10" s="4"/>
      <c r="G10" s="4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79" t="s">
        <v>4</v>
      </c>
      <c r="B11" s="53"/>
      <c r="C11" s="6">
        <v>5</v>
      </c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79" t="s">
        <v>130</v>
      </c>
      <c r="B12" s="53"/>
      <c r="C12" s="53"/>
      <c r="D12" s="53"/>
      <c r="E12" s="53"/>
      <c r="F12" s="53"/>
      <c r="G12" s="53"/>
      <c r="H12" s="5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0" t="s">
        <v>73</v>
      </c>
      <c r="B13" s="53"/>
      <c r="C13" s="53"/>
      <c r="D13" s="53"/>
      <c r="E13" s="53"/>
      <c r="F13" s="53"/>
      <c r="G13" s="53"/>
      <c r="H13" s="8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85" t="s">
        <v>74</v>
      </c>
      <c r="B14" s="53"/>
      <c r="C14" s="53"/>
      <c r="D14" s="53"/>
      <c r="E14" s="53"/>
      <c r="F14" s="53"/>
      <c r="G14" s="53"/>
      <c r="H14" s="5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4.25" customHeight="1">
      <c r="A15" s="28" t="s">
        <v>12</v>
      </c>
      <c r="B15" s="23" t="s">
        <v>13</v>
      </c>
      <c r="C15" s="7" t="s">
        <v>14</v>
      </c>
      <c r="D15" s="23" t="s">
        <v>15</v>
      </c>
      <c r="E15" s="23" t="s">
        <v>16</v>
      </c>
      <c r="F15" s="23" t="s">
        <v>17</v>
      </c>
      <c r="G15" s="7" t="s">
        <v>18</v>
      </c>
      <c r="H15" s="7" t="s">
        <v>19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>
        <v>1</v>
      </c>
      <c r="B16" s="14" t="s">
        <v>121</v>
      </c>
      <c r="C16" s="15" t="s">
        <v>122</v>
      </c>
      <c r="D16" s="12" t="s">
        <v>51</v>
      </c>
      <c r="E16" s="9">
        <v>3</v>
      </c>
      <c r="F16" s="9" t="s">
        <v>75</v>
      </c>
      <c r="G16" s="9">
        <v>3</v>
      </c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>
        <v>3</v>
      </c>
      <c r="B17" s="14" t="s">
        <v>125</v>
      </c>
      <c r="C17" s="15" t="s">
        <v>123</v>
      </c>
      <c r="D17" s="12" t="s">
        <v>51</v>
      </c>
      <c r="E17" s="9">
        <v>1</v>
      </c>
      <c r="F17" s="9" t="s">
        <v>21</v>
      </c>
      <c r="G17" s="9">
        <v>15</v>
      </c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>
        <v>5</v>
      </c>
      <c r="B18" s="14" t="s">
        <v>76</v>
      </c>
      <c r="C18" s="15" t="s">
        <v>158</v>
      </c>
      <c r="D18" s="12" t="s">
        <v>51</v>
      </c>
      <c r="E18" s="9">
        <v>1</v>
      </c>
      <c r="F18" s="9" t="s">
        <v>75</v>
      </c>
      <c r="G18" s="9">
        <f t="shared" ref="G18:G19" si="0">E18</f>
        <v>1</v>
      </c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>
        <v>6</v>
      </c>
      <c r="B19" s="14" t="s">
        <v>77</v>
      </c>
      <c r="C19" s="15" t="s">
        <v>159</v>
      </c>
      <c r="D19" s="12" t="s">
        <v>51</v>
      </c>
      <c r="E19" s="9">
        <v>1</v>
      </c>
      <c r="F19" s="9" t="s">
        <v>21</v>
      </c>
      <c r="G19" s="9">
        <f t="shared" si="0"/>
        <v>1</v>
      </c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>
        <v>8</v>
      </c>
      <c r="B20" s="14" t="s">
        <v>78</v>
      </c>
      <c r="C20" s="15" t="s">
        <v>124</v>
      </c>
      <c r="D20" s="12" t="s">
        <v>51</v>
      </c>
      <c r="E20" s="9">
        <v>1</v>
      </c>
      <c r="F20" s="9" t="s">
        <v>75</v>
      </c>
      <c r="G20" s="9">
        <f>E20</f>
        <v>1</v>
      </c>
      <c r="H20" s="3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9">
        <v>10</v>
      </c>
      <c r="B21" s="14" t="s">
        <v>79</v>
      </c>
      <c r="C21" s="15" t="s">
        <v>157</v>
      </c>
      <c r="D21" s="12" t="s">
        <v>51</v>
      </c>
      <c r="E21" s="9">
        <v>1</v>
      </c>
      <c r="F21" s="9" t="s">
        <v>21</v>
      </c>
      <c r="G21" s="9">
        <f t="shared" ref="G21" si="1">E21</f>
        <v>1</v>
      </c>
      <c r="H21" s="3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</sheetData>
  <mergeCells count="14">
    <mergeCell ref="A14:H14"/>
    <mergeCell ref="A1:H1"/>
    <mergeCell ref="A2:H2"/>
    <mergeCell ref="A8:H8"/>
    <mergeCell ref="A9:B9"/>
    <mergeCell ref="A10:B10"/>
    <mergeCell ref="A3:H3"/>
    <mergeCell ref="A13:H13"/>
    <mergeCell ref="A12:H12"/>
    <mergeCell ref="A4:H4"/>
    <mergeCell ref="A5:H5"/>
    <mergeCell ref="A6:H6"/>
    <mergeCell ref="A7:H7"/>
    <mergeCell ref="A11:B1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8" sqref="B8:E8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>
      <c r="A1" s="71"/>
      <c r="B1" s="56"/>
      <c r="C1" s="56"/>
      <c r="D1" s="56"/>
      <c r="E1" s="56"/>
      <c r="F1" s="56"/>
      <c r="G1" s="5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2" t="s">
        <v>152</v>
      </c>
      <c r="B2" s="64"/>
      <c r="C2" s="64"/>
      <c r="D2" s="64"/>
      <c r="E2" s="64"/>
      <c r="F2" s="64"/>
      <c r="G2" s="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63" t="s">
        <v>80</v>
      </c>
      <c r="B3" s="64"/>
      <c r="C3" s="64"/>
      <c r="D3" s="64"/>
      <c r="E3" s="64"/>
      <c r="F3" s="64"/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>
      <c r="A4" s="7" t="s">
        <v>12</v>
      </c>
      <c r="B4" s="7" t="s">
        <v>13</v>
      </c>
      <c r="C4" s="8" t="s">
        <v>14</v>
      </c>
      <c r="D4" s="7" t="s">
        <v>15</v>
      </c>
      <c r="E4" s="7" t="s">
        <v>16</v>
      </c>
      <c r="F4" s="7" t="s">
        <v>17</v>
      </c>
      <c r="G4" s="7" t="s">
        <v>81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>
      <c r="A5" s="31">
        <v>1</v>
      </c>
      <c r="B5" s="16" t="s">
        <v>50</v>
      </c>
      <c r="C5" s="17" t="s">
        <v>82</v>
      </c>
      <c r="D5" s="31"/>
      <c r="E5" s="31">
        <v>1</v>
      </c>
      <c r="F5" s="31" t="s">
        <v>21</v>
      </c>
      <c r="G5" s="86" t="s">
        <v>83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>
      <c r="A6" s="31">
        <v>2</v>
      </c>
      <c r="B6" s="16" t="s">
        <v>49</v>
      </c>
      <c r="C6" s="17" t="s">
        <v>82</v>
      </c>
      <c r="D6" s="31"/>
      <c r="E6" s="31">
        <v>1</v>
      </c>
      <c r="F6" s="31" t="s">
        <v>21</v>
      </c>
      <c r="G6" s="8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1">
        <v>3</v>
      </c>
      <c r="B7" s="32" t="s">
        <v>84</v>
      </c>
      <c r="C7" s="45"/>
      <c r="D7" s="33"/>
      <c r="E7" s="34">
        <v>1</v>
      </c>
      <c r="F7" s="31" t="s">
        <v>21</v>
      </c>
      <c r="G7" s="8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>
      <c r="A8" s="43">
        <v>4</v>
      </c>
      <c r="B8" s="46" t="s">
        <v>85</v>
      </c>
      <c r="C8" s="47" t="s">
        <v>86</v>
      </c>
      <c r="D8" s="48"/>
      <c r="E8" s="49">
        <v>1</v>
      </c>
      <c r="F8" s="44" t="s">
        <v>21</v>
      </c>
      <c r="G8" s="8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4">
    <mergeCell ref="A1:G1"/>
    <mergeCell ref="A2:G2"/>
    <mergeCell ref="A3:G3"/>
    <mergeCell ref="G5:G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</cp:lastModifiedBy>
  <dcterms:created xsi:type="dcterms:W3CDTF">2023-01-11T12:24:27Z</dcterms:created>
  <dcterms:modified xsi:type="dcterms:W3CDTF">2024-02-27T08:29:13Z</dcterms:modified>
</cp:coreProperties>
</file>